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米子市剣道連盟\01米子市剣道連盟\６月～「スポレク」\【提出物】\【様式】\申込書\R7\"/>
    </mc:Choice>
  </mc:AlternateContent>
  <xr:revisionPtr revIDLastSave="0" documentId="13_ncr:1_{0FA4BBAD-F43D-468D-92C3-433959ADC727}" xr6:coauthVersionLast="47" xr6:coauthVersionMax="47" xr10:uidLastSave="{00000000-0000-0000-0000-000000000000}"/>
  <bookViews>
    <workbookView xWindow="-110" yWindow="-110" windowWidth="19420" windowHeight="10300" activeTab="1" xr2:uid="{72328EE1-1B31-C84F-97A5-EF09ED7210BF}"/>
  </bookViews>
  <sheets>
    <sheet name="設定" sheetId="2" state="hidden" r:id="rId1"/>
    <sheet name="一般の部（男子）" sheetId="4" r:id="rId2"/>
    <sheet name="一般の部（女子）" sheetId="1" r:id="rId3"/>
  </sheets>
  <definedNames>
    <definedName name="_xlnm.Print_Area" localSheetId="2">'一般の部（女子）'!$A$1:$G$26</definedName>
    <definedName name="_xlnm.Print_Area" localSheetId="1">'一般の部（男子）'!$A$1:$G$28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4" i="2"/>
  <c r="L13" i="2"/>
  <c r="K13" i="2"/>
  <c r="J13" i="2"/>
  <c r="I13" i="2"/>
  <c r="H13" i="2"/>
  <c r="G13" i="2"/>
  <c r="G8" i="2"/>
  <c r="M5" i="2"/>
  <c r="L5" i="2"/>
  <c r="K5" i="2"/>
  <c r="J5" i="2"/>
  <c r="I5" i="2"/>
  <c r="H5" i="2"/>
  <c r="G5" i="2"/>
  <c r="L4" i="2"/>
  <c r="K4" i="2"/>
  <c r="J4" i="2"/>
  <c r="I4" i="2"/>
  <c r="H4" i="2"/>
  <c r="G4" i="2"/>
  <c r="F4" i="2"/>
  <c r="E13" i="2" a="1"/>
  <c r="E13" i="2" s="1"/>
  <c r="E4" i="2" a="1"/>
  <c r="E4" i="2" s="1"/>
  <c r="I16" i="4"/>
  <c r="J16" i="4" s="1"/>
  <c r="I17" i="4"/>
  <c r="J17" i="4" s="1"/>
  <c r="I18" i="4"/>
  <c r="J18" i="4" s="1"/>
  <c r="I19" i="4"/>
  <c r="J19" i="4" s="1"/>
  <c r="I20" i="4"/>
  <c r="J20" i="4" s="1"/>
  <c r="I9" i="4"/>
  <c r="J9" i="4" s="1"/>
  <c r="I10" i="4"/>
  <c r="J10" i="4" s="1"/>
  <c r="I11" i="4"/>
  <c r="J11" i="4" s="1"/>
  <c r="I12" i="4"/>
  <c r="J12" i="4" s="1"/>
  <c r="I13" i="4"/>
  <c r="J13" i="4" s="1"/>
  <c r="I21" i="4"/>
  <c r="J21" i="4" s="1"/>
  <c r="I15" i="4"/>
  <c r="J15" i="4" s="1"/>
  <c r="I14" i="4"/>
  <c r="J14" i="4" s="1"/>
  <c r="I8" i="4"/>
  <c r="J8" i="4" s="1"/>
  <c r="D26" i="2"/>
  <c r="E26" i="2"/>
  <c r="D27" i="2"/>
  <c r="E27" i="2"/>
  <c r="D28" i="2"/>
  <c r="E28" i="2"/>
  <c r="D29" i="2"/>
  <c r="E29" i="2"/>
  <c r="D30" i="2"/>
  <c r="E30" i="2"/>
  <c r="D31" i="2"/>
  <c r="E25" i="2"/>
  <c r="D25" i="2"/>
  <c r="K9" i="2"/>
  <c r="J9" i="2"/>
  <c r="I9" i="2"/>
  <c r="H9" i="2"/>
  <c r="G9" i="2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9" i="1"/>
  <c r="J9" i="1" s="1"/>
  <c r="D19" i="2"/>
  <c r="E19" i="2"/>
  <c r="D20" i="2"/>
  <c r="E20" i="2"/>
  <c r="D21" i="2"/>
  <c r="E21" i="2"/>
  <c r="D22" i="2"/>
  <c r="E18" i="2"/>
  <c r="D18" i="2"/>
  <c r="K16" i="2"/>
  <c r="J16" i="2"/>
  <c r="I16" i="2"/>
  <c r="H16" i="2"/>
  <c r="G16" i="2"/>
  <c r="F16" i="2"/>
  <c r="K8" i="2"/>
  <c r="J8" i="2"/>
  <c r="I8" i="2"/>
  <c r="H8" i="2"/>
  <c r="F8" i="2"/>
  <c r="E16" i="2"/>
  <c r="E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<sst xmlns="http://schemas.openxmlformats.org/spreadsheetml/2006/main" count="175" uniqueCount="91">
  <si>
    <t>剣道競技　参加申込書</t>
  </si>
  <si>
    <t>種目</t>
    <rPh sb="0" eb="2">
      <t>シュモク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</si>
  <si>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</si>
  <si>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</si>
  <si>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</si>
  <si>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</si>
  <si>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</si>
  <si>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氏</t>
    <rPh sb="0" eb="1">
      <t xml:space="preserve">ウジ </t>
    </rPh>
    <phoneticPr fontId="1"/>
  </si>
  <si>
    <t>名</t>
    <phoneticPr fontId="1"/>
  </si>
  <si>
    <t>次鋒</t>
    <rPh sb="0" eb="2">
      <t>ジホウ</t>
    </rPh>
    <phoneticPr fontId="1"/>
  </si>
  <si>
    <t>上記のとおり、個人情報の取扱いについて同意の上、申し込みます。</t>
    <phoneticPr fontId="1"/>
  </si>
  <si>
    <t>【本申込書に記載された個人情報については、報道機関への提出、大会プログラム、その他</t>
  </si>
  <si>
    <t>大会運営上必要とされること以外には使用しません】</t>
  </si>
  <si>
    <t>郡市名</t>
    <rPh sb="0" eb="2">
      <t>グンセィ</t>
    </rPh>
    <rPh sb="2" eb="3">
      <t>メイ</t>
    </rPh>
    <phoneticPr fontId="1"/>
  </si>
  <si>
    <t>連絡先住所</t>
    <rPh sb="0" eb="3">
      <t>レンラク</t>
    </rPh>
    <rPh sb="3" eb="5">
      <t>ジュウ</t>
    </rPh>
    <phoneticPr fontId="1"/>
  </si>
  <si>
    <t>連絡先電話番号</t>
    <rPh sb="0" eb="3">
      <t>レンラク</t>
    </rPh>
    <rPh sb="3" eb="5">
      <t>デンワ</t>
    </rPh>
    <rPh sb="5" eb="7">
      <t>バンゴウ</t>
    </rPh>
    <phoneticPr fontId="1"/>
  </si>
  <si>
    <t>郡市名</t>
    <rPh sb="0" eb="2">
      <t xml:space="preserve">グンシ </t>
    </rPh>
    <rPh sb="2" eb="3">
      <t>メイ</t>
    </rPh>
    <phoneticPr fontId="1"/>
  </si>
  <si>
    <t>鳥取市①（旧鳥取市）</t>
    <rPh sb="0" eb="3">
      <t>トットリ</t>
    </rPh>
    <rPh sb="5" eb="6">
      <t>キュウ</t>
    </rPh>
    <rPh sb="6" eb="9">
      <t>トットリ</t>
    </rPh>
    <phoneticPr fontId="1"/>
  </si>
  <si>
    <t>鳥取市②（旧気高郡）</t>
    <rPh sb="0" eb="1">
      <t>トットリ</t>
    </rPh>
    <rPh sb="5" eb="6">
      <t>キュウ</t>
    </rPh>
    <rPh sb="6" eb="9">
      <t>ケタカ</t>
    </rPh>
    <phoneticPr fontId="1"/>
  </si>
  <si>
    <t>米子市</t>
    <rPh sb="0" eb="3">
      <t>ヨナゴ</t>
    </rPh>
    <phoneticPr fontId="1"/>
  </si>
  <si>
    <t>倉吉市</t>
    <rPh sb="0" eb="2">
      <t>クラヨセィ</t>
    </rPh>
    <rPh sb="2" eb="3">
      <t xml:space="preserve">シ </t>
    </rPh>
    <phoneticPr fontId="1"/>
  </si>
  <si>
    <t>境港市</t>
    <rPh sb="0" eb="3">
      <t>サカイミナト</t>
    </rPh>
    <phoneticPr fontId="1"/>
  </si>
  <si>
    <t>岩美郡</t>
    <rPh sb="0" eb="3">
      <t>イワミグn</t>
    </rPh>
    <phoneticPr fontId="1"/>
  </si>
  <si>
    <t>八頭郡</t>
    <rPh sb="0" eb="3">
      <t>ヤズグn</t>
    </rPh>
    <phoneticPr fontId="1"/>
  </si>
  <si>
    <t>東伯郡</t>
    <rPh sb="0" eb="3">
      <t>トウハク</t>
    </rPh>
    <phoneticPr fontId="1"/>
  </si>
  <si>
    <t>西伯郡</t>
    <rPh sb="0" eb="3">
      <t>サイハクグn</t>
    </rPh>
    <phoneticPr fontId="1"/>
  </si>
  <si>
    <t>日野郡</t>
    <rPh sb="0" eb="3">
      <t>ヒノグn</t>
    </rPh>
    <phoneticPr fontId="1"/>
  </si>
  <si>
    <t>種別</t>
    <rPh sb="0" eb="2">
      <t>シュベテゥ</t>
    </rPh>
    <phoneticPr fontId="1"/>
  </si>
  <si>
    <t>小学生の部</t>
    <rPh sb="0" eb="3">
      <t>ショウ</t>
    </rPh>
    <phoneticPr fontId="1"/>
  </si>
  <si>
    <t>中学生の部（男子）</t>
    <rPh sb="0" eb="3">
      <t>チュウ</t>
    </rPh>
    <rPh sb="4" eb="5">
      <t xml:space="preserve">ブ </t>
    </rPh>
    <rPh sb="6" eb="8">
      <t>ダンセィ</t>
    </rPh>
    <phoneticPr fontId="1"/>
  </si>
  <si>
    <t>中学生の部（女子）</t>
    <rPh sb="0" eb="1">
      <t>チュウ</t>
    </rPh>
    <rPh sb="5" eb="6">
      <t>（</t>
    </rPh>
    <rPh sb="6" eb="8">
      <t>ジョセィ</t>
    </rPh>
    <phoneticPr fontId="1"/>
  </si>
  <si>
    <t>一般の部（男子）</t>
    <rPh sb="0" eb="2">
      <t>イッパn</t>
    </rPh>
    <rPh sb="5" eb="7">
      <t>ダンセィ</t>
    </rPh>
    <phoneticPr fontId="1"/>
  </si>
  <si>
    <t>一般の部（女子）</t>
    <rPh sb="0" eb="1">
      <t>イッパn</t>
    </rPh>
    <rPh sb="4" eb="5">
      <t>（</t>
    </rPh>
    <rPh sb="5" eb="7">
      <t>ジョセィ</t>
    </rPh>
    <phoneticPr fontId="1"/>
  </si>
  <si>
    <t>団体長名（郡市体育協会長名）</t>
    <rPh sb="0" eb="4">
      <t>ダンタイ</t>
    </rPh>
    <rPh sb="5" eb="7">
      <t xml:space="preserve">グンシ </t>
    </rPh>
    <rPh sb="7" eb="11">
      <t>タイイク</t>
    </rPh>
    <rPh sb="11" eb="12">
      <t>チョウ</t>
    </rPh>
    <rPh sb="12" eb="13">
      <t xml:space="preserve">メイ </t>
    </rPh>
    <phoneticPr fontId="1"/>
  </si>
  <si>
    <t>名簿</t>
    <rPh sb="0" eb="2">
      <t>メイ</t>
    </rPh>
    <phoneticPr fontId="1"/>
  </si>
  <si>
    <t>郡市名</t>
    <rPh sb="0" eb="3">
      <t>グンセィ</t>
    </rPh>
    <phoneticPr fontId="1"/>
  </si>
  <si>
    <t>オーダー表</t>
    <phoneticPr fontId="1"/>
  </si>
  <si>
    <t>一般の部（女子）</t>
    <rPh sb="0" eb="2">
      <t>イッパn</t>
    </rPh>
    <rPh sb="3" eb="4">
      <t xml:space="preserve">ブ </t>
    </rPh>
    <rPh sb="5" eb="7">
      <t>ジョセィ</t>
    </rPh>
    <phoneticPr fontId="1"/>
  </si>
  <si>
    <t>連絡先氏名</t>
    <rPh sb="0" eb="3">
      <t>レンラク</t>
    </rPh>
    <rPh sb="3" eb="5">
      <t>シメイ</t>
    </rPh>
    <phoneticPr fontId="1"/>
  </si>
  <si>
    <t>（段位）</t>
    <rPh sb="1" eb="3">
      <t>ダンイ</t>
    </rPh>
    <phoneticPr fontId="1"/>
  </si>
  <si>
    <t>段位</t>
    <rPh sb="0" eb="2">
      <t>ダンイ</t>
    </rPh>
    <phoneticPr fontId="1"/>
  </si>
  <si>
    <t>初段</t>
    <rPh sb="0" eb="2">
      <t>ショダn</t>
    </rPh>
    <phoneticPr fontId="1"/>
  </si>
  <si>
    <t>二段</t>
    <rPh sb="0" eb="2">
      <t>ニダn</t>
    </rPh>
    <phoneticPr fontId="1"/>
  </si>
  <si>
    <t>三段</t>
    <rPh sb="0" eb="2">
      <t>サンダ</t>
    </rPh>
    <phoneticPr fontId="1"/>
  </si>
  <si>
    <t>四段</t>
    <rPh sb="0" eb="2">
      <t>ヨダn</t>
    </rPh>
    <phoneticPr fontId="1"/>
  </si>
  <si>
    <t>五段</t>
    <rPh sb="0" eb="2">
      <t>ゴダn</t>
    </rPh>
    <phoneticPr fontId="1"/>
  </si>
  <si>
    <t>六段</t>
    <rPh sb="0" eb="2">
      <t>ロクダn</t>
    </rPh>
    <phoneticPr fontId="1"/>
  </si>
  <si>
    <t>七段</t>
    <rPh sb="0" eb="2">
      <t>ナナダn</t>
    </rPh>
    <phoneticPr fontId="1"/>
  </si>
  <si>
    <t>八段</t>
    <rPh sb="0" eb="2">
      <t>ハチデ</t>
    </rPh>
    <phoneticPr fontId="1"/>
  </si>
  <si>
    <t>２級</t>
    <phoneticPr fontId="1"/>
  </si>
  <si>
    <t>１級</t>
    <rPh sb="1" eb="2">
      <t>キュウ</t>
    </rPh>
    <phoneticPr fontId="1"/>
  </si>
  <si>
    <r>
      <t xml:space="preserve">生年月日
</t>
    </r>
    <r>
      <rPr>
        <sz val="8"/>
        <color theme="1"/>
        <rFont val="游ゴシック"/>
        <family val="3"/>
        <charset val="128"/>
      </rPr>
      <t>※記入例　H12.3.4</t>
    </r>
    <rPh sb="0" eb="4">
      <t>セ_x0000__x0000__x0004_</t>
    </rPh>
    <rPh sb="6" eb="8">
      <t>_x0004__x0006__x0002__x0008_</t>
    </rPh>
    <rPh sb="8" eb="9">
      <t/>
    </rPh>
    <phoneticPr fontId="1"/>
  </si>
  <si>
    <t>※15歳以上〜19歳未満（中学生を除く）</t>
    <rPh sb="3" eb="6">
      <t>サイイゼィ</t>
    </rPh>
    <rPh sb="9" eb="10">
      <t>サイ</t>
    </rPh>
    <rPh sb="10" eb="12">
      <t>ミマn</t>
    </rPh>
    <rPh sb="13" eb="16">
      <t>チュウ</t>
    </rPh>
    <rPh sb="17" eb="18">
      <t>ノゾク</t>
    </rPh>
    <phoneticPr fontId="1"/>
  </si>
  <si>
    <t>※35歳以上〜45歳未満</t>
    <rPh sb="3" eb="6">
      <t>サイイゼィ</t>
    </rPh>
    <rPh sb="9" eb="10">
      <t>サイ</t>
    </rPh>
    <rPh sb="10" eb="12">
      <t>ミマn</t>
    </rPh>
    <phoneticPr fontId="1"/>
  </si>
  <si>
    <t>※26歳以上〜35歳未満</t>
    <rPh sb="3" eb="6">
      <t>サイイゼィ</t>
    </rPh>
    <rPh sb="9" eb="10">
      <t>サイ</t>
    </rPh>
    <rPh sb="10" eb="12">
      <t>ミマn</t>
    </rPh>
    <phoneticPr fontId="1"/>
  </si>
  <si>
    <t>※45歳以上</t>
    <rPh sb="3" eb="6">
      <t>サイイゼィ</t>
    </rPh>
    <phoneticPr fontId="1"/>
  </si>
  <si>
    <t>※19歳以上〜26歳未満（高校生を除く）</t>
    <rPh sb="3" eb="6">
      <t>サイイゼィ</t>
    </rPh>
    <rPh sb="9" eb="10">
      <t>サイ</t>
    </rPh>
    <rPh sb="10" eb="12">
      <t>ミマn</t>
    </rPh>
    <rPh sb="13" eb="15">
      <t>コウコウ</t>
    </rPh>
    <rPh sb="15" eb="16">
      <t>チュウ</t>
    </rPh>
    <rPh sb="17" eb="18">
      <t>ノゾク</t>
    </rPh>
    <phoneticPr fontId="1"/>
  </si>
  <si>
    <t>補欠（先鋒）</t>
    <rPh sb="0" eb="2">
      <t>ホケテゥ</t>
    </rPh>
    <rPh sb="3" eb="5">
      <t>センポウ</t>
    </rPh>
    <phoneticPr fontId="1"/>
  </si>
  <si>
    <t>補欠（次鋒）</t>
    <rPh sb="0" eb="2">
      <t>ホケテゥ</t>
    </rPh>
    <rPh sb="3" eb="5">
      <t>ジホウ</t>
    </rPh>
    <phoneticPr fontId="1"/>
  </si>
  <si>
    <t>補欠（中堅）</t>
    <rPh sb="0" eb="2">
      <t>ホケテゥ</t>
    </rPh>
    <rPh sb="3" eb="5">
      <t>チュウ</t>
    </rPh>
    <phoneticPr fontId="1"/>
  </si>
  <si>
    <t>補欠（副将）</t>
    <rPh sb="0" eb="2">
      <t>ホケテゥ</t>
    </rPh>
    <rPh sb="3" eb="5">
      <t>フクショウ</t>
    </rPh>
    <phoneticPr fontId="1"/>
  </si>
  <si>
    <t>補欠（大将）</t>
    <rPh sb="0" eb="2">
      <t>ホケテゥ</t>
    </rPh>
    <rPh sb="3" eb="5">
      <t>タイショウ</t>
    </rPh>
    <phoneticPr fontId="1"/>
  </si>
  <si>
    <t>ふりがな</t>
    <phoneticPr fontId="1"/>
  </si>
  <si>
    <t>基準日</t>
    <rPh sb="0" eb="3">
      <t>キジュn</t>
    </rPh>
    <phoneticPr fontId="1"/>
  </si>
  <si>
    <t>以上</t>
    <rPh sb="0" eb="2">
      <t>イジョウ</t>
    </rPh>
    <phoneticPr fontId="1"/>
  </si>
  <si>
    <t>未満</t>
    <rPh sb="0" eb="2">
      <t>ミマn</t>
    </rPh>
    <phoneticPr fontId="1"/>
  </si>
  <si>
    <t>※補欠</t>
    <rPh sb="1" eb="3">
      <t>ホケテゥ</t>
    </rPh>
    <phoneticPr fontId="1"/>
  </si>
  <si>
    <t>女子</t>
    <rPh sb="0" eb="2">
      <t>ジョセィ</t>
    </rPh>
    <phoneticPr fontId="1"/>
  </si>
  <si>
    <t>男子</t>
    <rPh sb="0" eb="2">
      <t>ダンセィ</t>
    </rPh>
    <phoneticPr fontId="1"/>
  </si>
  <si>
    <t>五将</t>
    <rPh sb="0" eb="1">
      <t xml:space="preserve">ゴ </t>
    </rPh>
    <rPh sb="1" eb="2">
      <t>ショウ</t>
    </rPh>
    <phoneticPr fontId="1"/>
  </si>
  <si>
    <t>※大会事務局からの問い合わせに対応される方を記載</t>
    <rPh sb="1" eb="6">
      <t>タイカイ</t>
    </rPh>
    <rPh sb="9" eb="10">
      <t>トイアワセ</t>
    </rPh>
    <rPh sb="15" eb="17">
      <t>タイオウ</t>
    </rPh>
    <rPh sb="20" eb="21">
      <t xml:space="preserve">カタ </t>
    </rPh>
    <rPh sb="22" eb="24">
      <t>キサイ</t>
    </rPh>
    <phoneticPr fontId="1"/>
  </si>
  <si>
    <t>３将</t>
    <rPh sb="1" eb="2">
      <t>ショウ</t>
    </rPh>
    <phoneticPr fontId="1"/>
  </si>
  <si>
    <t>５将</t>
    <rPh sb="1" eb="2">
      <t>ショウ</t>
    </rPh>
    <phoneticPr fontId="1"/>
  </si>
  <si>
    <t>一般の部（男子）</t>
    <rPh sb="0" eb="2">
      <t>イッパn</t>
    </rPh>
    <rPh sb="3" eb="4">
      <t xml:space="preserve">ブ </t>
    </rPh>
    <rPh sb="5" eb="7">
      <t>ダンセィ</t>
    </rPh>
    <phoneticPr fontId="1"/>
  </si>
  <si>
    <t>※19歳以上〜30歳未満（高校生を除く）</t>
    <rPh sb="3" eb="6">
      <t>サイイゼィ</t>
    </rPh>
    <rPh sb="9" eb="10">
      <t>サイ</t>
    </rPh>
    <rPh sb="10" eb="12">
      <t>ミマn</t>
    </rPh>
    <rPh sb="13" eb="15">
      <t>コウコウ</t>
    </rPh>
    <rPh sb="15" eb="16">
      <t>チュウ</t>
    </rPh>
    <rPh sb="17" eb="18">
      <t>ノゾク</t>
    </rPh>
    <phoneticPr fontId="1"/>
  </si>
  <si>
    <t>※30歳以上〜40歳未満</t>
    <rPh sb="3" eb="6">
      <t>サイイゼィ</t>
    </rPh>
    <rPh sb="9" eb="10">
      <t>サイ</t>
    </rPh>
    <rPh sb="10" eb="12">
      <t>ミマn</t>
    </rPh>
    <phoneticPr fontId="1"/>
  </si>
  <si>
    <t>※40歳以上〜50歳未満</t>
    <rPh sb="3" eb="6">
      <t>サイイゼィ</t>
    </rPh>
    <rPh sb="9" eb="10">
      <t>サイ</t>
    </rPh>
    <rPh sb="10" eb="12">
      <t>ミマn</t>
    </rPh>
    <phoneticPr fontId="1"/>
  </si>
  <si>
    <t>※50歳以上〜60歳未満</t>
    <rPh sb="3" eb="6">
      <t>サイイゼィ</t>
    </rPh>
    <rPh sb="9" eb="10">
      <t>サイ</t>
    </rPh>
    <rPh sb="10" eb="12">
      <t>ミマn</t>
    </rPh>
    <phoneticPr fontId="1"/>
  </si>
  <si>
    <t>次鋒</t>
    <rPh sb="0" eb="1">
      <t>ジホウ</t>
    </rPh>
    <phoneticPr fontId="1"/>
  </si>
  <si>
    <t>※60歳以上〜65歳未満</t>
    <rPh sb="2" eb="5">
      <t>サイイゼィ</t>
    </rPh>
    <rPh sb="9" eb="11">
      <t>ミマn</t>
    </rPh>
    <phoneticPr fontId="1"/>
  </si>
  <si>
    <t>※65歳以上</t>
    <rPh sb="3" eb="6">
      <t>サイイゼィ</t>
    </rPh>
    <phoneticPr fontId="1"/>
  </si>
  <si>
    <t>年齢</t>
    <rPh sb="0" eb="2">
      <t>ネn</t>
    </rPh>
    <phoneticPr fontId="1"/>
  </si>
  <si>
    <t>出場資格</t>
    <rPh sb="0" eb="4">
      <t>シュテゥ</t>
    </rPh>
    <phoneticPr fontId="1"/>
  </si>
  <si>
    <r>
      <t xml:space="preserve">居住地または勤務先の住所
</t>
    </r>
    <r>
      <rPr>
        <sz val="8"/>
        <color theme="1"/>
        <rFont val="游ゴシック"/>
        <family val="3"/>
        <charset val="128"/>
      </rPr>
      <t>※出場する郡市内であること</t>
    </r>
    <rPh sb="0" eb="3">
      <t>キョジュウ</t>
    </rPh>
    <rPh sb="6" eb="9">
      <t>キンム</t>
    </rPh>
    <rPh sb="10" eb="12">
      <t>ゲンジュウグンセィガイ ガッコウセイトニュウリョク</t>
    </rPh>
    <rPh sb="14" eb="16">
      <t>シュツジョウ</t>
    </rPh>
    <rPh sb="20" eb="21">
      <t xml:space="preserve">ナイ </t>
    </rPh>
    <phoneticPr fontId="1"/>
  </si>
  <si>
    <t>五将</t>
    <phoneticPr fontId="1"/>
  </si>
  <si>
    <t>補欠（五将）</t>
    <rPh sb="0" eb="2">
      <t>ホケテゥ</t>
    </rPh>
    <phoneticPr fontId="1"/>
  </si>
  <si>
    <t>三将</t>
    <phoneticPr fontId="1"/>
  </si>
  <si>
    <t>補欠（三将）</t>
    <rPh sb="0" eb="2">
      <t>ホケテゥ</t>
    </rPh>
    <phoneticPr fontId="1"/>
  </si>
  <si>
    <t>三将</t>
    <rPh sb="0" eb="1">
      <t xml:space="preserve">サン </t>
    </rPh>
    <rPh sb="1" eb="2">
      <t>ショウ</t>
    </rPh>
    <phoneticPr fontId="1"/>
  </si>
  <si>
    <t>令和7年　　月　　日</t>
    <rPh sb="0" eb="2">
      <t>レイワ</t>
    </rPh>
    <rPh sb="6" eb="7">
      <t>ガテゥ</t>
    </rPh>
    <rPh sb="9" eb="10">
      <t>ニティ</t>
    </rPh>
    <phoneticPr fontId="1"/>
  </si>
  <si>
    <t>第26回 鳥取県民スポーツ・レクリエーション祭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</si>
</sst>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[$-411]ge\.m\.d;@"/>
    <numFmt numFmtId="178" formatCode="[$-411]ggge&quot;年&quot;m&quot;月&quot;d&quot;日&quot;;@"/>
    <numFmt numFmtId="179" formatCode="0&quot;歳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distributed" vertical="center" shrinkToFit="1"/>
      <protection locked="0"/>
    </xf>
    <xf numFmtId="0" fontId="0" fillId="0" borderId="3" xfId="0" applyBorder="1" applyAlignment="1" applyProtection="1">
      <alignment horizontal="distributed" vertical="center" justifyLastLine="1" shrinkToFit="1"/>
      <protection locked="0"/>
    </xf>
    <xf numFmtId="0" fontId="0" fillId="0" borderId="2" xfId="0" applyBorder="1" applyAlignment="1" applyProtection="1">
      <alignment horizontal="distributed" vertical="center" justifyLastLine="1" shrinkToFit="1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distributed" vertical="center" justifyLastLine="1" shrinkToFit="1"/>
      <protection locked="0"/>
    </xf>
    <xf numFmtId="0" fontId="0" fillId="0" borderId="14" xfId="0" applyBorder="1" applyAlignment="1" applyProtection="1">
      <alignment horizontal="distributed" vertical="center" justifyLastLine="1" shrinkToFit="1"/>
      <protection locked="0"/>
    </xf>
    <xf numFmtId="176" fontId="0" fillId="0" borderId="15" xfId="0" applyNumberFormat="1" applyBorder="1" applyAlignment="1" applyProtection="1">
      <alignment horizontal="distributed" vertical="center" shrinkToFit="1"/>
      <protection locked="0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 applyProtection="1">
      <alignment horizontal="distributed" vertical="center" justifyLastLine="1" shrinkToFit="1"/>
      <protection locked="0"/>
    </xf>
    <xf numFmtId="0" fontId="0" fillId="0" borderId="23" xfId="0" applyBorder="1" applyAlignment="1" applyProtection="1">
      <alignment horizontal="distributed" vertical="center" justifyLastLine="1" shrinkToFit="1"/>
      <protection locked="0"/>
    </xf>
    <xf numFmtId="176" fontId="0" fillId="0" borderId="24" xfId="0" applyNumberFormat="1" applyBorder="1" applyAlignment="1" applyProtection="1">
      <alignment horizontal="distributed" vertical="center" shrinkToFit="1"/>
      <protection locked="0"/>
    </xf>
    <xf numFmtId="176" fontId="0" fillId="0" borderId="24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distributed" vertical="center" justifyLastLine="1"/>
    </xf>
    <xf numFmtId="0" fontId="0" fillId="3" borderId="29" xfId="0" applyFill="1" applyBorder="1"/>
    <xf numFmtId="0" fontId="0" fillId="0" borderId="29" xfId="0" applyBorder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7" fontId="0" fillId="0" borderId="0" xfId="0" applyNumberFormat="1"/>
    <xf numFmtId="179" fontId="0" fillId="0" borderId="0" xfId="0" applyNumberFormat="1" applyAlignment="1">
      <alignment vertical="center"/>
    </xf>
    <xf numFmtId="57" fontId="0" fillId="4" borderId="0" xfId="0" applyNumberFormat="1" applyFill="1"/>
    <xf numFmtId="0" fontId="0" fillId="4" borderId="0" xfId="0" applyFill="1" applyAlignment="1">
      <alignment vertical="center"/>
    </xf>
    <xf numFmtId="0" fontId="0" fillId="4" borderId="0" xfId="0" applyFill="1"/>
    <xf numFmtId="177" fontId="0" fillId="0" borderId="22" xfId="0" applyNumberFormat="1" applyBorder="1" applyAlignment="1" applyProtection="1">
      <alignment horizontal="distributed" vertical="center" justifyLastLine="1" shrinkToFit="1"/>
      <protection locked="0"/>
    </xf>
    <xf numFmtId="177" fontId="0" fillId="0" borderId="2" xfId="0" applyNumberFormat="1" applyBorder="1" applyAlignment="1" applyProtection="1">
      <alignment horizontal="distributed" vertical="center" justifyLastLine="1" shrinkToFit="1"/>
      <protection locked="0"/>
    </xf>
    <xf numFmtId="177" fontId="0" fillId="0" borderId="13" xfId="0" applyNumberFormat="1" applyBorder="1" applyAlignment="1" applyProtection="1">
      <alignment horizontal="distributed" vertical="center" justifyLastLine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 vertical="center" inden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indent="1"/>
      <protection locked="0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21DC1-9A77-9247-83B8-7489628E77B7}" name="テーブル1" displayName="テーブル1" ref="A2:C12" totalsRowShown="0" headerRowDxfId="13" dataDxfId="12" tableBorderDxfId="11">
  <autoFilter ref="A2:C12" xr:uid="{0FE21DC1-9A77-9247-83B8-7489628E77B7}"/>
  <tableColumns count="3">
    <tableColumn id="1" xr3:uid="{19E12561-4CE1-7742-8E53-882CD9E5A319}" name="郡市名" dataDxfId="10"/>
    <tableColumn id="2" xr3:uid="{9AB57B59-AD5E-9B40-AA1D-B9D15B7BA441}" name="種別" dataDxfId="9"/>
    <tableColumn id="3" xr3:uid="{05014648-7A4C-BF4A-8072-CFEF26EA700F}" name="段位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6C8-02F9-7E41-8477-134F51B15998}">
  <dimension ref="A2:N31"/>
  <sheetViews>
    <sheetView workbookViewId="0">
      <selection activeCell="B18" sqref="B18"/>
    </sheetView>
  </sheetViews>
  <sheetFormatPr defaultColWidth="10.6640625" defaultRowHeight="18" x14ac:dyDescent="0.55000000000000004"/>
  <cols>
    <col min="1" max="1" width="21.1640625" bestFit="1" customWidth="1"/>
    <col min="2" max="2" width="21.1640625" customWidth="1"/>
    <col min="4" max="4" width="11" bestFit="1" customWidth="1"/>
  </cols>
  <sheetData>
    <row r="2" spans="1:14" x14ac:dyDescent="0.55000000000000004">
      <c r="A2" s="42" t="s">
        <v>16</v>
      </c>
      <c r="B2" s="42" t="s">
        <v>27</v>
      </c>
      <c r="C2" s="42" t="s">
        <v>40</v>
      </c>
      <c r="D2" s="43"/>
      <c r="E2" t="s">
        <v>34</v>
      </c>
    </row>
    <row r="3" spans="1:14" x14ac:dyDescent="0.55000000000000004">
      <c r="A3" s="40" t="s">
        <v>17</v>
      </c>
      <c r="B3" s="40" t="s">
        <v>28</v>
      </c>
      <c r="C3" s="40" t="s">
        <v>49</v>
      </c>
      <c r="E3" t="s">
        <v>27</v>
      </c>
      <c r="F3" t="s">
        <v>35</v>
      </c>
      <c r="G3" t="s">
        <v>3</v>
      </c>
      <c r="H3" t="s">
        <v>9</v>
      </c>
      <c r="I3" t="s">
        <v>69</v>
      </c>
      <c r="J3" t="s">
        <v>4</v>
      </c>
      <c r="K3" t="s">
        <v>88</v>
      </c>
      <c r="L3" t="s">
        <v>5</v>
      </c>
      <c r="M3" t="s">
        <v>6</v>
      </c>
    </row>
    <row r="4" spans="1:14" x14ac:dyDescent="0.55000000000000004">
      <c r="A4" s="41" t="s">
        <v>18</v>
      </c>
      <c r="B4" s="41" t="s">
        <v>29</v>
      </c>
      <c r="C4" s="41" t="s">
        <v>50</v>
      </c>
      <c r="E4" t="e" cm="1" vm="1">
        <f t="array" aca="1" ref="E4" ca="1">'一般の部（男子）'!B3:C3</f>
        <v>#VALUE!</v>
      </c>
      <c r="F4">
        <f>'一般の部（男子）'!A5</f>
        <v>0</v>
      </c>
      <c r="G4" t="str">
        <f>'一般の部（男子）'!$B8&amp;"　"&amp;'一般の部（男子）'!$C8</f>
        <v>　</v>
      </c>
      <c r="H4" t="str">
        <f>'一般の部（男子）'!$B9&amp;"　"&amp;'一般の部（男子）'!$C9</f>
        <v>　</v>
      </c>
      <c r="I4" t="str">
        <f>'一般の部（男子）'!$B10&amp;"　"&amp;'一般の部（男子）'!$C10</f>
        <v>　</v>
      </c>
      <c r="J4" t="str">
        <f>'一般の部（男子）'!$B11&amp;"　"&amp;'一般の部（男子）'!$C11</f>
        <v>　</v>
      </c>
      <c r="K4" t="str">
        <f>'一般の部（男子）'!$B12&amp;"　"&amp;'一般の部（男子）'!$C12</f>
        <v>　</v>
      </c>
      <c r="L4" t="str">
        <f>'一般の部（男子）'!$B13&amp;"　"&amp;'一般の部（男子）'!$C13</f>
        <v>　</v>
      </c>
      <c r="M4" t="str">
        <f>'一般の部（男子）'!$B14&amp;"　"&amp;'一般の部（男子）'!$C14</f>
        <v>　</v>
      </c>
    </row>
    <row r="5" spans="1:14" x14ac:dyDescent="0.55000000000000004">
      <c r="A5" s="40" t="s">
        <v>19</v>
      </c>
      <c r="B5" s="40" t="s">
        <v>30</v>
      </c>
      <c r="C5" s="40" t="s">
        <v>41</v>
      </c>
      <c r="G5" t="str">
        <f>'一般の部（男子）'!$B15&amp;"　"&amp;'一般の部（男子）'!$C15</f>
        <v>　</v>
      </c>
      <c r="H5" t="str">
        <f>'一般の部（男子）'!$B16&amp;"　"&amp;'一般の部（男子）'!$C16</f>
        <v>　</v>
      </c>
      <c r="I5" t="str">
        <f>'一般の部（男子）'!$B17&amp;"　"&amp;'一般の部（男子）'!$C17</f>
        <v>　</v>
      </c>
      <c r="J5" t="str">
        <f>'一般の部（男子）'!$B18&amp;"　"&amp;'一般の部（男子）'!$C18</f>
        <v>　</v>
      </c>
      <c r="K5" t="str">
        <f>'一般の部（男子）'!$B19&amp;"　"&amp;'一般の部（男子）'!$C19</f>
        <v>　</v>
      </c>
      <c r="L5" t="str">
        <f>'一般の部（男子）'!$B20&amp;"　"&amp;'一般の部（男子）'!$C20</f>
        <v>　</v>
      </c>
      <c r="M5" t="str">
        <f>'一般の部（男子）'!$B21&amp;"　"&amp;'一般の部（男子）'!$C21</f>
        <v>　</v>
      </c>
      <c r="N5" t="s">
        <v>66</v>
      </c>
    </row>
    <row r="6" spans="1:14" x14ac:dyDescent="0.55000000000000004">
      <c r="A6" s="41" t="s">
        <v>20</v>
      </c>
      <c r="B6" s="41" t="s">
        <v>31</v>
      </c>
      <c r="C6" s="41" t="s">
        <v>42</v>
      </c>
    </row>
    <row r="7" spans="1:14" x14ac:dyDescent="0.55000000000000004">
      <c r="A7" s="40" t="s">
        <v>21</v>
      </c>
      <c r="B7" s="40" t="s">
        <v>32</v>
      </c>
      <c r="C7" s="40" t="s">
        <v>43</v>
      </c>
      <c r="E7" t="s">
        <v>27</v>
      </c>
      <c r="F7" t="s">
        <v>35</v>
      </c>
      <c r="G7" t="s">
        <v>3</v>
      </c>
      <c r="H7" t="s">
        <v>9</v>
      </c>
      <c r="I7" t="s">
        <v>4</v>
      </c>
      <c r="J7" t="s">
        <v>5</v>
      </c>
      <c r="K7" t="s">
        <v>6</v>
      </c>
    </row>
    <row r="8" spans="1:14" x14ac:dyDescent="0.55000000000000004">
      <c r="A8" s="41" t="s">
        <v>22</v>
      </c>
      <c r="B8" s="41"/>
      <c r="C8" s="41" t="s">
        <v>44</v>
      </c>
      <c r="E8" t="str">
        <f>'一般の部（女子）'!B4</f>
        <v>一般の部（女子）</v>
      </c>
      <c r="F8" t="str">
        <f>'一般の部（女子）'!A6&amp;CHAR(10)&amp;'一般の部（女子）'!B6</f>
        <v xml:space="preserve">
</v>
      </c>
      <c r="G8" t="str">
        <f>'一般の部（女子）'!$B9&amp;"　"&amp;'一般の部（女子）'!$C9</f>
        <v>　</v>
      </c>
      <c r="H8" t="str">
        <f>'一般の部（女子）'!$B10&amp;"　"&amp;'一般の部（女子）'!$C10</f>
        <v>　</v>
      </c>
      <c r="I8" t="str">
        <f>'一般の部（女子）'!$B11&amp;"　"&amp;'一般の部（女子）'!$C11</f>
        <v>　</v>
      </c>
      <c r="J8" t="str">
        <f>'一般の部（女子）'!$B12&amp;"　"&amp;'一般の部（女子）'!$C12</f>
        <v>　</v>
      </c>
      <c r="K8" t="str">
        <f>'一般の部（女子）'!$B13&amp;"　"&amp;'一般の部（女子）'!$C13</f>
        <v>　</v>
      </c>
    </row>
    <row r="9" spans="1:14" x14ac:dyDescent="0.55000000000000004">
      <c r="A9" s="40" t="s">
        <v>23</v>
      </c>
      <c r="B9" s="40"/>
      <c r="C9" s="40" t="s">
        <v>45</v>
      </c>
      <c r="G9" t="str">
        <f>'一般の部（女子）'!$B14&amp;"　"&amp;'一般の部（女子）'!$C14</f>
        <v>　</v>
      </c>
      <c r="H9" t="str">
        <f>'一般の部（女子）'!$B15&amp;"　"&amp;'一般の部（女子）'!$C15</f>
        <v>　</v>
      </c>
      <c r="I9" t="str">
        <f>'一般の部（女子）'!$B16&amp;"　"&amp;'一般の部（女子）'!$C16</f>
        <v>　</v>
      </c>
      <c r="J9" t="str">
        <f>'一般の部（女子）'!$B17&amp;"　"&amp;'一般の部（女子）'!$C17</f>
        <v>　</v>
      </c>
      <c r="K9" t="str">
        <f>'一般の部（女子）'!$B18&amp;"　"&amp;'一般の部（女子）'!$C18</f>
        <v>　</v>
      </c>
      <c r="L9" t="s">
        <v>66</v>
      </c>
    </row>
    <row r="10" spans="1:14" x14ac:dyDescent="0.55000000000000004">
      <c r="A10" s="41" t="s">
        <v>24</v>
      </c>
      <c r="B10" s="41"/>
      <c r="C10" s="41" t="s">
        <v>46</v>
      </c>
    </row>
    <row r="11" spans="1:14" x14ac:dyDescent="0.55000000000000004">
      <c r="A11" s="40" t="s">
        <v>25</v>
      </c>
      <c r="B11" s="40"/>
      <c r="C11" s="40" t="s">
        <v>47</v>
      </c>
      <c r="E11" t="s">
        <v>36</v>
      </c>
    </row>
    <row r="12" spans="1:14" x14ac:dyDescent="0.55000000000000004">
      <c r="A12" s="41" t="s">
        <v>26</v>
      </c>
      <c r="B12" s="41"/>
      <c r="C12" s="41" t="s">
        <v>48</v>
      </c>
      <c r="E12" t="s">
        <v>27</v>
      </c>
      <c r="F12" t="s">
        <v>35</v>
      </c>
      <c r="G12" t="s">
        <v>3</v>
      </c>
      <c r="H12" t="s">
        <v>9</v>
      </c>
      <c r="I12" t="s">
        <v>69</v>
      </c>
      <c r="J12" t="s">
        <v>4</v>
      </c>
      <c r="K12" t="s">
        <v>88</v>
      </c>
      <c r="L12" t="s">
        <v>5</v>
      </c>
      <c r="M12" t="s">
        <v>6</v>
      </c>
    </row>
    <row r="13" spans="1:14" x14ac:dyDescent="0.55000000000000004">
      <c r="E13" t="str" cm="1">
        <f t="array" ref="E13:F13">'一般の部（男子）'!B3:C3</f>
        <v>一般の部（男子）</v>
      </c>
      <c r="F13">
        <v>0</v>
      </c>
      <c r="G13">
        <f>'一般の部（男子）'!$B8</f>
        <v>0</v>
      </c>
      <c r="H13">
        <f>'一般の部（男子）'!$B9</f>
        <v>0</v>
      </c>
      <c r="I13">
        <f>'一般の部（男子）'!$B10</f>
        <v>0</v>
      </c>
      <c r="J13">
        <f>'一般の部（男子）'!$B11</f>
        <v>0</v>
      </c>
      <c r="K13">
        <f>'一般の部（男子）'!$B12</f>
        <v>0</v>
      </c>
      <c r="L13">
        <f>'一般の部（男子）'!$B13</f>
        <v>0</v>
      </c>
      <c r="M13">
        <f>'一般の部（男子）'!$B14</f>
        <v>0</v>
      </c>
    </row>
    <row r="15" spans="1:14" x14ac:dyDescent="0.55000000000000004">
      <c r="E15" t="s">
        <v>27</v>
      </c>
      <c r="F15" t="s">
        <v>35</v>
      </c>
      <c r="G15" t="s">
        <v>3</v>
      </c>
      <c r="H15" t="s">
        <v>9</v>
      </c>
      <c r="I15" t="s">
        <v>4</v>
      </c>
      <c r="J15" t="s">
        <v>5</v>
      </c>
      <c r="K15" t="s">
        <v>6</v>
      </c>
    </row>
    <row r="16" spans="1:14" x14ac:dyDescent="0.55000000000000004">
      <c r="A16" s="44" t="s">
        <v>63</v>
      </c>
      <c r="B16" s="48">
        <v>45384</v>
      </c>
      <c r="E16" t="str">
        <f>'一般の部（女子）'!B4</f>
        <v>一般の部（女子）</v>
      </c>
      <c r="F16">
        <f>'一般の部（女子）'!A6</f>
        <v>0</v>
      </c>
      <c r="G16">
        <f>'一般の部（女子）'!$B9</f>
        <v>0</v>
      </c>
      <c r="H16">
        <f>'一般の部（女子）'!$B10</f>
        <v>0</v>
      </c>
      <c r="I16">
        <f>'一般の部（女子）'!$B11</f>
        <v>0</v>
      </c>
      <c r="J16">
        <f>'一般の部（女子）'!$B12</f>
        <v>0</v>
      </c>
      <c r="K16">
        <f>'一般の部（女子）'!$B13</f>
        <v>0</v>
      </c>
    </row>
    <row r="17" spans="1:6" x14ac:dyDescent="0.55000000000000004">
      <c r="A17" s="44" t="s">
        <v>67</v>
      </c>
      <c r="B17" t="s">
        <v>64</v>
      </c>
      <c r="C17" t="s">
        <v>65</v>
      </c>
    </row>
    <row r="18" spans="1:6" x14ac:dyDescent="0.55000000000000004">
      <c r="A18" s="44" t="s">
        <v>3</v>
      </c>
      <c r="B18" s="49">
        <v>15</v>
      </c>
      <c r="C18" s="49">
        <v>19</v>
      </c>
      <c r="D18" s="46">
        <f>DATE(YEAR($B$16) - B18, 4, 2)</f>
        <v>39905</v>
      </c>
      <c r="E18" s="46">
        <f>DATE(YEAR($B$16) - C18, 4, 2)</f>
        <v>38444</v>
      </c>
      <c r="F18" s="45"/>
    </row>
    <row r="19" spans="1:6" x14ac:dyDescent="0.55000000000000004">
      <c r="A19" s="44" t="s">
        <v>9</v>
      </c>
      <c r="B19" s="49">
        <v>19</v>
      </c>
      <c r="C19" s="49">
        <v>26</v>
      </c>
      <c r="D19" s="46">
        <f t="shared" ref="D19:D22" si="0">DATE(YEAR($B$16) - B19, 4, 2)</f>
        <v>38444</v>
      </c>
      <c r="E19" s="46">
        <f t="shared" ref="E19:E21" si="1">DATE(YEAR($B$16) - C19, 4, 2)</f>
        <v>35887</v>
      </c>
    </row>
    <row r="20" spans="1:6" x14ac:dyDescent="0.55000000000000004">
      <c r="A20" s="44" t="s">
        <v>4</v>
      </c>
      <c r="B20" s="49">
        <v>26</v>
      </c>
      <c r="C20" s="49">
        <v>35</v>
      </c>
      <c r="D20" s="46">
        <f t="shared" si="0"/>
        <v>35887</v>
      </c>
      <c r="E20" s="46">
        <f t="shared" si="1"/>
        <v>32600</v>
      </c>
    </row>
    <row r="21" spans="1:6" x14ac:dyDescent="0.55000000000000004">
      <c r="A21" s="44" t="s">
        <v>5</v>
      </c>
      <c r="B21" s="49">
        <v>35</v>
      </c>
      <c r="C21" s="49">
        <v>45</v>
      </c>
      <c r="D21" s="46">
        <f t="shared" si="0"/>
        <v>32600</v>
      </c>
      <c r="E21" s="46">
        <f t="shared" si="1"/>
        <v>28947</v>
      </c>
    </row>
    <row r="22" spans="1:6" x14ac:dyDescent="0.55000000000000004">
      <c r="A22" s="44" t="s">
        <v>6</v>
      </c>
      <c r="B22" s="49">
        <v>45</v>
      </c>
      <c r="C22" s="1"/>
      <c r="D22" s="46">
        <f t="shared" si="0"/>
        <v>28947</v>
      </c>
      <c r="E22" s="46"/>
    </row>
    <row r="24" spans="1:6" x14ac:dyDescent="0.55000000000000004">
      <c r="A24" s="44" t="s">
        <v>68</v>
      </c>
    </row>
    <row r="25" spans="1:6" x14ac:dyDescent="0.55000000000000004">
      <c r="A25" s="44" t="s">
        <v>3</v>
      </c>
      <c r="B25" s="50">
        <v>15</v>
      </c>
      <c r="C25" s="50">
        <v>19</v>
      </c>
      <c r="D25" s="46">
        <f>DATE(YEAR($B$16) - B25, 4, 2)</f>
        <v>39905</v>
      </c>
      <c r="E25" s="46">
        <f>DATE(YEAR($B$16) - C25, 4, 2)</f>
        <v>38444</v>
      </c>
    </row>
    <row r="26" spans="1:6" x14ac:dyDescent="0.55000000000000004">
      <c r="A26" s="44" t="s">
        <v>9</v>
      </c>
      <c r="B26" s="50">
        <v>19</v>
      </c>
      <c r="C26" s="50">
        <v>30</v>
      </c>
      <c r="D26" s="46">
        <f t="shared" ref="D26:D31" si="2">DATE(YEAR($B$16) - B26, 4, 2)</f>
        <v>38444</v>
      </c>
      <c r="E26" s="46">
        <f t="shared" ref="E26:E30" si="3">DATE(YEAR($B$16) - C26, 4, 2)</f>
        <v>34426</v>
      </c>
    </row>
    <row r="27" spans="1:6" x14ac:dyDescent="0.55000000000000004">
      <c r="A27" s="44" t="s">
        <v>72</v>
      </c>
      <c r="B27" s="50">
        <v>30</v>
      </c>
      <c r="C27" s="50">
        <v>40</v>
      </c>
      <c r="D27" s="46">
        <f t="shared" si="2"/>
        <v>34426</v>
      </c>
      <c r="E27" s="46">
        <f t="shared" si="3"/>
        <v>30774</v>
      </c>
    </row>
    <row r="28" spans="1:6" x14ac:dyDescent="0.55000000000000004">
      <c r="A28" s="44" t="s">
        <v>4</v>
      </c>
      <c r="B28" s="50">
        <v>40</v>
      </c>
      <c r="C28" s="50">
        <v>50</v>
      </c>
      <c r="D28" s="46">
        <f t="shared" si="2"/>
        <v>30774</v>
      </c>
      <c r="E28" s="46">
        <f t="shared" si="3"/>
        <v>27121</v>
      </c>
    </row>
    <row r="29" spans="1:6" x14ac:dyDescent="0.55000000000000004">
      <c r="A29" s="44" t="s">
        <v>71</v>
      </c>
      <c r="B29" s="50">
        <v>50</v>
      </c>
      <c r="C29" s="50">
        <v>60</v>
      </c>
      <c r="D29" s="46">
        <f t="shared" si="2"/>
        <v>27121</v>
      </c>
      <c r="E29" s="46">
        <f t="shared" si="3"/>
        <v>23469</v>
      </c>
    </row>
    <row r="30" spans="1:6" x14ac:dyDescent="0.55000000000000004">
      <c r="A30" s="44" t="s">
        <v>5</v>
      </c>
      <c r="B30" s="50">
        <v>60</v>
      </c>
      <c r="C30" s="50">
        <v>65</v>
      </c>
      <c r="D30" s="46">
        <f t="shared" si="2"/>
        <v>23469</v>
      </c>
      <c r="E30" s="46">
        <f t="shared" si="3"/>
        <v>21642</v>
      </c>
    </row>
    <row r="31" spans="1:6" x14ac:dyDescent="0.55000000000000004">
      <c r="A31" s="44" t="s">
        <v>6</v>
      </c>
      <c r="B31" s="50">
        <v>65</v>
      </c>
      <c r="D31" s="46">
        <f t="shared" si="2"/>
        <v>21642</v>
      </c>
      <c r="E31" s="46"/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1B9A-BB17-C04B-8134-5261F926A68B}">
  <dimension ref="A1:J28"/>
  <sheetViews>
    <sheetView showGridLines="0" showRowColHeaders="0" tabSelected="1" view="pageBreakPreview" zoomScaleNormal="100" zoomScaleSheetLayoutView="100" workbookViewId="0">
      <selection activeCell="A5" sqref="A5"/>
    </sheetView>
  </sheetViews>
  <sheetFormatPr defaultColWidth="10.83203125" defaultRowHeight="18" x14ac:dyDescent="0.55000000000000004"/>
  <cols>
    <col min="1" max="1" width="10.83203125" style="1"/>
    <col min="2" max="3" width="9.33203125" style="1" bestFit="1" customWidth="1"/>
    <col min="4" max="4" width="15" style="1" bestFit="1" customWidth="1"/>
    <col min="5" max="5" width="15" style="1" customWidth="1"/>
    <col min="6" max="6" width="9.33203125" style="1" customWidth="1"/>
    <col min="7" max="7" width="25.83203125" style="1" customWidth="1"/>
    <col min="8" max="8" width="38" style="1" bestFit="1" customWidth="1"/>
    <col min="9" max="9" width="6.83203125" style="1" bestFit="1" customWidth="1"/>
    <col min="10" max="16384" width="10.83203125" style="1"/>
  </cols>
  <sheetData>
    <row r="1" spans="1:10" ht="26.5" x14ac:dyDescent="0.55000000000000004">
      <c r="A1" s="8" t="s">
        <v>90</v>
      </c>
      <c r="B1" s="7"/>
      <c r="C1" s="7"/>
      <c r="D1" s="7"/>
      <c r="E1" s="7"/>
      <c r="F1" s="7"/>
      <c r="G1" s="7"/>
    </row>
    <row r="2" spans="1:10" ht="26.5" x14ac:dyDescent="0.55000000000000004">
      <c r="A2" s="8" t="s">
        <v>0</v>
      </c>
      <c r="B2" s="7"/>
      <c r="C2" s="7"/>
      <c r="D2" s="7"/>
      <c r="E2" s="7"/>
      <c r="F2" s="7"/>
      <c r="G2" s="7"/>
    </row>
    <row r="3" spans="1:10" ht="33" customHeight="1" thickBot="1" x14ac:dyDescent="0.6">
      <c r="A3" s="2" t="s">
        <v>1</v>
      </c>
      <c r="B3" s="57" t="s">
        <v>73</v>
      </c>
      <c r="C3" s="57"/>
    </row>
    <row r="4" spans="1:10" ht="26" customHeight="1" x14ac:dyDescent="0.55000000000000004">
      <c r="A4" s="16" t="s">
        <v>13</v>
      </c>
      <c r="B4" s="17" t="s">
        <v>38</v>
      </c>
      <c r="C4" s="17"/>
      <c r="D4" s="17" t="s">
        <v>14</v>
      </c>
      <c r="E4" s="17"/>
      <c r="F4" s="17" t="s">
        <v>15</v>
      </c>
      <c r="G4" s="18"/>
    </row>
    <row r="5" spans="1:10" ht="33" customHeight="1" thickBot="1" x14ac:dyDescent="0.6">
      <c r="A5" s="27"/>
      <c r="B5" s="58"/>
      <c r="C5" s="58"/>
      <c r="D5" s="59"/>
      <c r="E5" s="59"/>
      <c r="F5" s="60"/>
      <c r="G5" s="61"/>
      <c r="H5" s="3" t="s">
        <v>70</v>
      </c>
    </row>
    <row r="6" spans="1:10" ht="33" customHeight="1" x14ac:dyDescent="0.55000000000000004">
      <c r="A6" s="33"/>
      <c r="B6" s="34" t="s">
        <v>7</v>
      </c>
      <c r="C6" s="35" t="s">
        <v>8</v>
      </c>
      <c r="D6" s="36" t="s">
        <v>62</v>
      </c>
      <c r="E6" s="37" t="s">
        <v>51</v>
      </c>
      <c r="F6" s="36" t="s">
        <v>39</v>
      </c>
      <c r="G6" s="38" t="s">
        <v>83</v>
      </c>
    </row>
    <row r="7" spans="1:10" ht="33" customHeight="1" x14ac:dyDescent="0.55000000000000004">
      <c r="A7" s="19" t="s">
        <v>2</v>
      </c>
      <c r="B7" s="12"/>
      <c r="C7" s="11"/>
      <c r="D7" s="10"/>
      <c r="E7" s="14"/>
      <c r="F7" s="13"/>
      <c r="G7" s="20"/>
      <c r="I7" s="1" t="s">
        <v>81</v>
      </c>
      <c r="J7" s="1" t="s">
        <v>82</v>
      </c>
    </row>
    <row r="8" spans="1:10" ht="33" customHeight="1" x14ac:dyDescent="0.55000000000000004">
      <c r="A8" s="19" t="s">
        <v>3</v>
      </c>
      <c r="B8" s="12"/>
      <c r="C8" s="11"/>
      <c r="D8" s="10"/>
      <c r="E8" s="52"/>
      <c r="F8" s="15"/>
      <c r="G8" s="54"/>
      <c r="H8" s="3" t="s">
        <v>52</v>
      </c>
      <c r="I8" s="47">
        <f>YEAR(設定!$B$16)-YEAR('一般の部（男子）'!E8)</f>
        <v>124</v>
      </c>
      <c r="J8" s="1" t="str">
        <f>IF(AND(設定!B25&lt;='一般の部（男子）'!I8,'一般の部（男子）'!I8&lt;設定!C25),"あり","なし")</f>
        <v>なし</v>
      </c>
    </row>
    <row r="9" spans="1:10" ht="33" customHeight="1" x14ac:dyDescent="0.55000000000000004">
      <c r="A9" s="19" t="s">
        <v>78</v>
      </c>
      <c r="B9" s="12"/>
      <c r="C9" s="11"/>
      <c r="D9" s="10"/>
      <c r="E9" s="52"/>
      <c r="F9" s="15"/>
      <c r="G9" s="54"/>
      <c r="H9" s="3" t="s">
        <v>74</v>
      </c>
      <c r="I9" s="47">
        <f>YEAR(設定!$B$16)-YEAR('一般の部（男子）'!E9)</f>
        <v>124</v>
      </c>
      <c r="J9" s="1" t="str">
        <f>IF(AND(設定!B26&lt;='一般の部（男子）'!I9,'一般の部（男子）'!I9&lt;設定!C26),"あり","なし")</f>
        <v>なし</v>
      </c>
    </row>
    <row r="10" spans="1:10" ht="33" customHeight="1" x14ac:dyDescent="0.55000000000000004">
      <c r="A10" s="19" t="s">
        <v>84</v>
      </c>
      <c r="B10" s="12"/>
      <c r="C10" s="11"/>
      <c r="D10" s="10"/>
      <c r="E10" s="52"/>
      <c r="F10" s="15"/>
      <c r="G10" s="54"/>
      <c r="H10" s="3" t="s">
        <v>75</v>
      </c>
      <c r="I10" s="47">
        <f>YEAR(設定!$B$16)-YEAR('一般の部（男子）'!E10)</f>
        <v>124</v>
      </c>
      <c r="J10" s="1" t="str">
        <f>IF(AND(設定!B27&lt;='一般の部（男子）'!I10,'一般の部（男子）'!I10&lt;設定!C27),"あり","なし")</f>
        <v>なし</v>
      </c>
    </row>
    <row r="11" spans="1:10" ht="33" customHeight="1" x14ac:dyDescent="0.55000000000000004">
      <c r="A11" s="19" t="s">
        <v>4</v>
      </c>
      <c r="B11" s="12"/>
      <c r="C11" s="11"/>
      <c r="D11" s="10"/>
      <c r="E11" s="52"/>
      <c r="F11" s="15"/>
      <c r="G11" s="54"/>
      <c r="H11" s="3" t="s">
        <v>76</v>
      </c>
      <c r="I11" s="47">
        <f>YEAR(設定!$B$16)-YEAR('一般の部（男子）'!E11)</f>
        <v>124</v>
      </c>
      <c r="J11" s="1" t="str">
        <f>IF(AND(設定!B28&lt;='一般の部（男子）'!I11,'一般の部（男子）'!I11&lt;設定!C28),"あり","なし")</f>
        <v>なし</v>
      </c>
    </row>
    <row r="12" spans="1:10" ht="33" customHeight="1" x14ac:dyDescent="0.55000000000000004">
      <c r="A12" s="19" t="s">
        <v>86</v>
      </c>
      <c r="B12" s="12"/>
      <c r="C12" s="11"/>
      <c r="D12" s="10"/>
      <c r="E12" s="52"/>
      <c r="F12" s="15"/>
      <c r="G12" s="54"/>
      <c r="H12" s="3" t="s">
        <v>77</v>
      </c>
      <c r="I12" s="47">
        <f>YEAR(設定!$B$16)-YEAR('一般の部（男子）'!E12)</f>
        <v>124</v>
      </c>
      <c r="J12" s="1" t="str">
        <f>IF(AND(設定!B29&lt;='一般の部（男子）'!I12,'一般の部（男子）'!I12&lt;設定!C29),"あり","なし")</f>
        <v>なし</v>
      </c>
    </row>
    <row r="13" spans="1:10" ht="33" customHeight="1" x14ac:dyDescent="0.55000000000000004">
      <c r="A13" s="19" t="s">
        <v>5</v>
      </c>
      <c r="B13" s="12"/>
      <c r="C13" s="11"/>
      <c r="D13" s="10"/>
      <c r="E13" s="52"/>
      <c r="F13" s="15"/>
      <c r="G13" s="54"/>
      <c r="H13" s="3" t="s">
        <v>79</v>
      </c>
      <c r="I13" s="47">
        <f>YEAR(設定!$B$16)-YEAR('一般の部（男子）'!E13)</f>
        <v>124</v>
      </c>
      <c r="J13" s="1" t="str">
        <f>IF(AND(設定!B30&lt;='一般の部（男子）'!I13,'一般の部（男子）'!I13&lt;設定!C30),"あり","なし")</f>
        <v>なし</v>
      </c>
    </row>
    <row r="14" spans="1:10" ht="33" customHeight="1" thickBot="1" x14ac:dyDescent="0.6">
      <c r="A14" s="39" t="s">
        <v>6</v>
      </c>
      <c r="B14" s="23"/>
      <c r="C14" s="24"/>
      <c r="D14" s="25"/>
      <c r="E14" s="53"/>
      <c r="F14" s="26"/>
      <c r="G14" s="55"/>
      <c r="H14" s="3" t="s">
        <v>80</v>
      </c>
      <c r="I14" s="47">
        <f>YEAR(設定!$B$16)-YEAR('一般の部（男子）'!E14)</f>
        <v>124</v>
      </c>
      <c r="J14" s="1" t="str">
        <f>IF(設定!B31&lt;='一般の部（男子）'!I14,"あり","なし")</f>
        <v>あり</v>
      </c>
    </row>
    <row r="15" spans="1:10" ht="33" customHeight="1" x14ac:dyDescent="0.55000000000000004">
      <c r="A15" s="28" t="s">
        <v>57</v>
      </c>
      <c r="B15" s="29"/>
      <c r="C15" s="30"/>
      <c r="D15" s="31"/>
      <c r="E15" s="51"/>
      <c r="F15" s="32"/>
      <c r="G15" s="56"/>
      <c r="H15" s="3" t="s">
        <v>52</v>
      </c>
      <c r="I15" s="47">
        <f>YEAR(設定!$B$16)-YEAR('一般の部（男子）'!E15)</f>
        <v>124</v>
      </c>
      <c r="J15" s="1" t="str">
        <f>IF(AND(設定!B25&lt;='一般の部（男子）'!I15,'一般の部（男子）'!I15&lt;設定!C25),"あり","なし")</f>
        <v>なし</v>
      </c>
    </row>
    <row r="16" spans="1:10" ht="33" customHeight="1" x14ac:dyDescent="0.55000000000000004">
      <c r="A16" s="21" t="s">
        <v>58</v>
      </c>
      <c r="B16" s="12"/>
      <c r="C16" s="11"/>
      <c r="D16" s="10"/>
      <c r="E16" s="52"/>
      <c r="F16" s="15"/>
      <c r="G16" s="54"/>
      <c r="H16" s="3" t="s">
        <v>74</v>
      </c>
      <c r="I16" s="47">
        <f>YEAR(設定!$B$16)-YEAR('一般の部（男子）'!E16)</f>
        <v>124</v>
      </c>
      <c r="J16" s="1" t="str">
        <f>IF(AND(設定!B26&lt;='一般の部（男子）'!I16,'一般の部（男子）'!I16&lt;設定!C26),"あり","なし")</f>
        <v>なし</v>
      </c>
    </row>
    <row r="17" spans="1:10" ht="33" customHeight="1" x14ac:dyDescent="0.55000000000000004">
      <c r="A17" s="21" t="s">
        <v>85</v>
      </c>
      <c r="B17" s="12"/>
      <c r="C17" s="11"/>
      <c r="D17" s="10"/>
      <c r="E17" s="52"/>
      <c r="F17" s="15"/>
      <c r="G17" s="54"/>
      <c r="H17" s="3" t="s">
        <v>75</v>
      </c>
      <c r="I17" s="47">
        <f>YEAR(設定!$B$16)-YEAR('一般の部（男子）'!E17)</f>
        <v>124</v>
      </c>
      <c r="J17" s="1" t="str">
        <f>IF(AND(設定!B27&lt;='一般の部（男子）'!I17,'一般の部（男子）'!I17&lt;設定!C27),"あり","なし")</f>
        <v>なし</v>
      </c>
    </row>
    <row r="18" spans="1:10" ht="33" customHeight="1" x14ac:dyDescent="0.55000000000000004">
      <c r="A18" s="21" t="s">
        <v>59</v>
      </c>
      <c r="B18" s="12"/>
      <c r="C18" s="11"/>
      <c r="D18" s="10"/>
      <c r="E18" s="52"/>
      <c r="F18" s="15"/>
      <c r="G18" s="54"/>
      <c r="H18" s="3" t="s">
        <v>76</v>
      </c>
      <c r="I18" s="47">
        <f>YEAR(設定!$B$16)-YEAR('一般の部（男子）'!E18)</f>
        <v>124</v>
      </c>
      <c r="J18" s="1" t="str">
        <f>IF(AND(設定!B28&lt;='一般の部（男子）'!I18,'一般の部（男子）'!I18&lt;設定!C28),"あり","なし")</f>
        <v>なし</v>
      </c>
    </row>
    <row r="19" spans="1:10" ht="33" customHeight="1" x14ac:dyDescent="0.55000000000000004">
      <c r="A19" s="21" t="s">
        <v>87</v>
      </c>
      <c r="B19" s="12"/>
      <c r="C19" s="11"/>
      <c r="D19" s="10"/>
      <c r="E19" s="52"/>
      <c r="F19" s="15"/>
      <c r="G19" s="54"/>
      <c r="H19" s="3" t="s">
        <v>77</v>
      </c>
      <c r="I19" s="47">
        <f>YEAR(設定!$B$16)-YEAR('一般の部（男子）'!E19)</f>
        <v>124</v>
      </c>
      <c r="J19" s="1" t="str">
        <f>IF(AND(設定!B29&lt;='一般の部（男子）'!I19,'一般の部（男子）'!I19&lt;設定!C29),"あり","なし")</f>
        <v>なし</v>
      </c>
    </row>
    <row r="20" spans="1:10" ht="33" customHeight="1" x14ac:dyDescent="0.55000000000000004">
      <c r="A20" s="21" t="s">
        <v>60</v>
      </c>
      <c r="B20" s="12"/>
      <c r="C20" s="11"/>
      <c r="D20" s="10"/>
      <c r="E20" s="52"/>
      <c r="F20" s="15"/>
      <c r="G20" s="54"/>
      <c r="H20" s="3" t="s">
        <v>79</v>
      </c>
      <c r="I20" s="47">
        <f>YEAR(設定!$B$16)-YEAR('一般の部（男子）'!E20)</f>
        <v>124</v>
      </c>
      <c r="J20" s="1" t="str">
        <f>IF(AND(設定!B30&lt;='一般の部（男子）'!I20,'一般の部（男子）'!I20&lt;設定!C30),"あり","なし")</f>
        <v>なし</v>
      </c>
    </row>
    <row r="21" spans="1:10" ht="33" customHeight="1" thickBot="1" x14ac:dyDescent="0.6">
      <c r="A21" s="22" t="s">
        <v>61</v>
      </c>
      <c r="B21" s="23"/>
      <c r="C21" s="24"/>
      <c r="D21" s="25"/>
      <c r="E21" s="53"/>
      <c r="F21" s="26"/>
      <c r="G21" s="55"/>
      <c r="H21" s="3" t="s">
        <v>80</v>
      </c>
      <c r="I21" s="47">
        <f>YEAR(設定!$B$16)-YEAR('一般の部（男子）'!E21)</f>
        <v>124</v>
      </c>
      <c r="J21" s="1" t="str">
        <f>IF(設定!B31&lt;='一般の部（男子）'!I21,"あり","なし")</f>
        <v>あり</v>
      </c>
    </row>
    <row r="23" spans="1:10" x14ac:dyDescent="0.55000000000000004">
      <c r="A23" s="3" t="s">
        <v>10</v>
      </c>
    </row>
    <row r="24" spans="1:10" ht="33" customHeight="1" x14ac:dyDescent="0.55000000000000004">
      <c r="D24" s="62" t="s">
        <v>89</v>
      </c>
      <c r="E24" s="62"/>
    </row>
    <row r="25" spans="1:10" ht="33" customHeight="1" x14ac:dyDescent="0.55000000000000004">
      <c r="F25" s="6" t="s">
        <v>33</v>
      </c>
      <c r="G25" s="9"/>
    </row>
    <row r="27" spans="1:10" x14ac:dyDescent="0.55000000000000004">
      <c r="A27" s="4" t="s">
        <v>11</v>
      </c>
    </row>
    <row r="28" spans="1:10" x14ac:dyDescent="0.55000000000000004">
      <c r="A28" s="5" t="s">
        <v>12</v>
      </c>
    </row>
  </sheetData>
  <sheetProtection selectLockedCells="1"/>
  <mergeCells count="5">
    <mergeCell ref="B3:C3"/>
    <mergeCell ref="B5:C5"/>
    <mergeCell ref="D5:E5"/>
    <mergeCell ref="F5:G5"/>
    <mergeCell ref="D24:E24"/>
  </mergeCells>
  <phoneticPr fontId="1"/>
  <conditionalFormatting sqref="B8:G21 A5:G5 B7:D7 D24:E24 G25">
    <cfRule type="expression" dxfId="7" priority="7" stopIfTrue="1">
      <formula>A5=""</formula>
    </cfRule>
  </conditionalFormatting>
  <conditionalFormatting sqref="C15:E21">
    <cfRule type="expression" dxfId="6" priority="4">
      <formula>$B15="なし"</formula>
    </cfRule>
  </conditionalFormatting>
  <conditionalFormatting sqref="D24:E24">
    <cfRule type="expression" dxfId="5" priority="8" stopIfTrue="1">
      <formula>D24="令和6年　　月　　日"</formula>
    </cfRule>
  </conditionalFormatting>
  <conditionalFormatting sqref="J8:J21">
    <cfRule type="expression" dxfId="4" priority="2">
      <formula>J8="なし"</formula>
    </cfRule>
  </conditionalFormatting>
  <dataValidations count="1">
    <dataValidation operator="lessThan" allowBlank="1" showInputMessage="1" showErrorMessage="1" errorTitle="年齢基準の違反" error="生年月日を確認してください。" sqref="E8:E21" xr:uid="{1048427A-4A38-FE4F-83A8-8A54B818F951}"/>
  </dataValidations>
  <pageMargins left="0.7" right="0.7" top="0.75" bottom="0.75" header="0.3" footer="0.3"/>
  <pageSetup paperSize="9" scale="8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AA6043-FE44-1646-9D55-5463746CEC3B}">
          <x14:formula1>
            <xm:f>設定!$C$3:$C$12</xm:f>
          </x14:formula1>
          <xm:sqref>F8:F21</xm:sqref>
        </x14:dataValidation>
        <x14:dataValidation type="list" allowBlank="1" showInputMessage="1" showErrorMessage="1" errorTitle="不正な入力" error="🔽をクリックして、リストから選択してください。" xr:uid="{F7C6A6A5-8036-8846-A567-B968C4B45EFB}">
          <x14:formula1>
            <xm:f>設定!$A$3:$A$12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4D-D984-F54A-B25E-652295696044}">
  <dimension ref="A1:J26"/>
  <sheetViews>
    <sheetView showGridLines="0" showRowColHeaders="0" view="pageBreakPreview" zoomScaleNormal="100" zoomScaleSheetLayoutView="100" workbookViewId="0">
      <selection activeCell="A6" sqref="A6"/>
    </sheetView>
  </sheetViews>
  <sheetFormatPr defaultColWidth="10.83203125" defaultRowHeight="18" x14ac:dyDescent="0.55000000000000004"/>
  <cols>
    <col min="1" max="1" width="10.83203125" style="1"/>
    <col min="2" max="3" width="9.33203125" style="1" bestFit="1" customWidth="1"/>
    <col min="4" max="4" width="15" style="1" bestFit="1" customWidth="1"/>
    <col min="5" max="5" width="15" style="1" customWidth="1"/>
    <col min="6" max="6" width="9.33203125" style="1" customWidth="1"/>
    <col min="7" max="7" width="25.83203125" style="1" customWidth="1"/>
    <col min="8" max="8" width="38" style="1" bestFit="1" customWidth="1"/>
    <col min="9" max="9" width="6.83203125" style="1" bestFit="1" customWidth="1"/>
    <col min="10" max="16384" width="10.83203125" style="1"/>
  </cols>
  <sheetData>
    <row r="1" spans="1:10" ht="26.5" x14ac:dyDescent="0.55000000000000004">
      <c r="A1" s="8" t="s">
        <v>90</v>
      </c>
      <c r="B1" s="7"/>
      <c r="C1" s="7"/>
      <c r="D1" s="7"/>
      <c r="E1" s="7"/>
      <c r="F1" s="7"/>
      <c r="G1" s="7"/>
    </row>
    <row r="2" spans="1:10" ht="26.5" x14ac:dyDescent="0.55000000000000004">
      <c r="A2" s="8" t="s">
        <v>0</v>
      </c>
      <c r="B2" s="7"/>
      <c r="C2" s="7"/>
      <c r="D2" s="7"/>
      <c r="E2" s="7"/>
      <c r="F2" s="7"/>
      <c r="G2" s="7"/>
    </row>
    <row r="4" spans="1:10" ht="33" customHeight="1" thickBot="1" x14ac:dyDescent="0.6">
      <c r="A4" s="2" t="s">
        <v>1</v>
      </c>
      <c r="B4" s="57" t="s">
        <v>37</v>
      </c>
      <c r="C4" s="57"/>
    </row>
    <row r="5" spans="1:10" ht="26" customHeight="1" x14ac:dyDescent="0.55000000000000004">
      <c r="A5" s="16" t="s">
        <v>13</v>
      </c>
      <c r="B5" s="17" t="s">
        <v>38</v>
      </c>
      <c r="C5" s="17"/>
      <c r="D5" s="17" t="s">
        <v>14</v>
      </c>
      <c r="E5" s="17"/>
      <c r="F5" s="17" t="s">
        <v>15</v>
      </c>
      <c r="G5" s="18"/>
    </row>
    <row r="6" spans="1:10" ht="33" customHeight="1" thickBot="1" x14ac:dyDescent="0.6">
      <c r="A6" s="27"/>
      <c r="B6" s="58"/>
      <c r="C6" s="58"/>
      <c r="D6" s="59"/>
      <c r="E6" s="59"/>
      <c r="F6" s="60"/>
      <c r="G6" s="61"/>
      <c r="H6" s="3" t="s">
        <v>70</v>
      </c>
    </row>
    <row r="7" spans="1:10" ht="33" customHeight="1" x14ac:dyDescent="0.55000000000000004">
      <c r="A7" s="33"/>
      <c r="B7" s="34" t="s">
        <v>7</v>
      </c>
      <c r="C7" s="35" t="s">
        <v>8</v>
      </c>
      <c r="D7" s="36" t="s">
        <v>62</v>
      </c>
      <c r="E7" s="37" t="s">
        <v>51</v>
      </c>
      <c r="F7" s="36" t="s">
        <v>39</v>
      </c>
      <c r="G7" s="38" t="s">
        <v>83</v>
      </c>
    </row>
    <row r="8" spans="1:10" ht="33" customHeight="1" x14ac:dyDescent="0.55000000000000004">
      <c r="A8" s="19" t="s">
        <v>2</v>
      </c>
      <c r="B8" s="12"/>
      <c r="C8" s="11"/>
      <c r="D8" s="10"/>
      <c r="E8" s="14"/>
      <c r="F8" s="13"/>
      <c r="G8" s="20"/>
      <c r="I8" s="1" t="s">
        <v>81</v>
      </c>
      <c r="J8" s="1" t="s">
        <v>82</v>
      </c>
    </row>
    <row r="9" spans="1:10" ht="33" customHeight="1" x14ac:dyDescent="0.55000000000000004">
      <c r="A9" s="19" t="s">
        <v>3</v>
      </c>
      <c r="B9" s="12"/>
      <c r="C9" s="11"/>
      <c r="D9" s="10"/>
      <c r="E9" s="52"/>
      <c r="F9" s="15"/>
      <c r="G9" s="54"/>
      <c r="H9" s="3" t="s">
        <v>52</v>
      </c>
      <c r="I9" s="47">
        <f>YEAR(設定!$B$16)-YEAR('一般の部（女子）'!E9)</f>
        <v>124</v>
      </c>
      <c r="J9" s="1" t="str">
        <f>IF(AND(設定!B18&lt;='一般の部（女子）'!I9,'一般の部（女子）'!I9&lt;設定!C18),"あり","なし")</f>
        <v>なし</v>
      </c>
    </row>
    <row r="10" spans="1:10" ht="33" customHeight="1" x14ac:dyDescent="0.55000000000000004">
      <c r="A10" s="19" t="s">
        <v>9</v>
      </c>
      <c r="B10" s="12"/>
      <c r="C10" s="11"/>
      <c r="D10" s="10"/>
      <c r="E10" s="52"/>
      <c r="F10" s="15"/>
      <c r="G10" s="54"/>
      <c r="H10" s="3" t="s">
        <v>56</v>
      </c>
      <c r="I10" s="47">
        <f>YEAR(設定!$B$16)-YEAR('一般の部（女子）'!E10)</f>
        <v>124</v>
      </c>
      <c r="J10" s="1" t="str">
        <f>IF(AND(設定!B19&lt;='一般の部（女子）'!I10,'一般の部（女子）'!I10&lt;設定!C19),"あり","なし")</f>
        <v>なし</v>
      </c>
    </row>
    <row r="11" spans="1:10" ht="33" customHeight="1" x14ac:dyDescent="0.55000000000000004">
      <c r="A11" s="19" t="s">
        <v>4</v>
      </c>
      <c r="B11" s="12"/>
      <c r="C11" s="11"/>
      <c r="D11" s="10"/>
      <c r="E11" s="52"/>
      <c r="F11" s="15"/>
      <c r="G11" s="54"/>
      <c r="H11" s="3" t="s">
        <v>54</v>
      </c>
      <c r="I11" s="47">
        <f>YEAR(設定!$B$16)-YEAR('一般の部（女子）'!E11)</f>
        <v>124</v>
      </c>
      <c r="J11" s="1" t="str">
        <f>IF(AND(設定!B20&lt;='一般の部（女子）'!I11,'一般の部（女子）'!I11&lt;設定!C20),"あり","なし")</f>
        <v>なし</v>
      </c>
    </row>
    <row r="12" spans="1:10" ht="33" customHeight="1" x14ac:dyDescent="0.55000000000000004">
      <c r="A12" s="19" t="s">
        <v>5</v>
      </c>
      <c r="B12" s="12"/>
      <c r="C12" s="11"/>
      <c r="D12" s="10"/>
      <c r="E12" s="52"/>
      <c r="F12" s="15"/>
      <c r="G12" s="54"/>
      <c r="H12" s="3" t="s">
        <v>53</v>
      </c>
      <c r="I12" s="47">
        <f>YEAR(設定!$B$16)-YEAR('一般の部（女子）'!E12)</f>
        <v>124</v>
      </c>
      <c r="J12" s="1" t="str">
        <f>IF(AND(設定!B21&lt;='一般の部（女子）'!I12,'一般の部（女子）'!I12&lt;設定!C21),"あり","なし")</f>
        <v>なし</v>
      </c>
    </row>
    <row r="13" spans="1:10" ht="33" customHeight="1" thickBot="1" x14ac:dyDescent="0.6">
      <c r="A13" s="39" t="s">
        <v>6</v>
      </c>
      <c r="B13" s="23"/>
      <c r="C13" s="24"/>
      <c r="D13" s="25"/>
      <c r="E13" s="53"/>
      <c r="F13" s="26"/>
      <c r="G13" s="55"/>
      <c r="H13" s="3" t="s">
        <v>55</v>
      </c>
      <c r="I13" s="47">
        <f>YEAR(設定!$B$16)-YEAR('一般の部（女子）'!E13)</f>
        <v>124</v>
      </c>
      <c r="J13" s="1" t="str">
        <f>IF(設定!B22&lt;='一般の部（女子）'!I13,"あり","なし")</f>
        <v>あり</v>
      </c>
    </row>
    <row r="14" spans="1:10" ht="33" customHeight="1" x14ac:dyDescent="0.55000000000000004">
      <c r="A14" s="28" t="s">
        <v>57</v>
      </c>
      <c r="B14" s="29"/>
      <c r="C14" s="30"/>
      <c r="D14" s="31"/>
      <c r="E14" s="51"/>
      <c r="F14" s="32"/>
      <c r="G14" s="56"/>
      <c r="H14" s="3" t="s">
        <v>52</v>
      </c>
      <c r="I14" s="47">
        <f>YEAR(設定!$B$16)-YEAR('一般の部（女子）'!E14)</f>
        <v>124</v>
      </c>
      <c r="J14" s="1" t="str">
        <f>IF(AND(設定!B18&lt;='一般の部（女子）'!I14,'一般の部（女子）'!I14&lt;設定!C18),"あり","なし")</f>
        <v>なし</v>
      </c>
    </row>
    <row r="15" spans="1:10" ht="33" customHeight="1" x14ac:dyDescent="0.55000000000000004">
      <c r="A15" s="21" t="s">
        <v>58</v>
      </c>
      <c r="B15" s="12"/>
      <c r="C15" s="11"/>
      <c r="D15" s="10"/>
      <c r="E15" s="52"/>
      <c r="F15" s="15"/>
      <c r="G15" s="54"/>
      <c r="H15" s="3" t="s">
        <v>56</v>
      </c>
      <c r="I15" s="47">
        <f>YEAR(設定!$B$16)-YEAR('一般の部（女子）'!E15)</f>
        <v>124</v>
      </c>
      <c r="J15" s="1" t="str">
        <f>IF(AND(設定!B19&lt;='一般の部（女子）'!I15,'一般の部（女子）'!I15&lt;設定!C19),"あり","なし")</f>
        <v>なし</v>
      </c>
    </row>
    <row r="16" spans="1:10" ht="33" customHeight="1" x14ac:dyDescent="0.55000000000000004">
      <c r="A16" s="21" t="s">
        <v>59</v>
      </c>
      <c r="B16" s="12"/>
      <c r="C16" s="11"/>
      <c r="D16" s="10"/>
      <c r="E16" s="52"/>
      <c r="F16" s="15"/>
      <c r="G16" s="54"/>
      <c r="H16" s="3" t="s">
        <v>54</v>
      </c>
      <c r="I16" s="47">
        <f>YEAR(設定!$B$16)-YEAR('一般の部（女子）'!E16)</f>
        <v>124</v>
      </c>
      <c r="J16" s="1" t="str">
        <f>IF(AND(設定!B20&lt;='一般の部（女子）'!I16,'一般の部（女子）'!I16&lt;設定!C20),"あり","なし")</f>
        <v>なし</v>
      </c>
    </row>
    <row r="17" spans="1:10" ht="33" customHeight="1" x14ac:dyDescent="0.55000000000000004">
      <c r="A17" s="21" t="s">
        <v>60</v>
      </c>
      <c r="B17" s="12"/>
      <c r="C17" s="11"/>
      <c r="D17" s="10"/>
      <c r="E17" s="52"/>
      <c r="F17" s="15"/>
      <c r="G17" s="54"/>
      <c r="H17" s="3" t="s">
        <v>53</v>
      </c>
      <c r="I17" s="47">
        <f>YEAR(設定!$B$16)-YEAR('一般の部（女子）'!E17)</f>
        <v>124</v>
      </c>
      <c r="J17" s="1" t="str">
        <f>IF(AND(設定!B21&lt;='一般の部（女子）'!I17,'一般の部（女子）'!I17&lt;設定!C21),"あり","なし")</f>
        <v>なし</v>
      </c>
    </row>
    <row r="18" spans="1:10" ht="33" customHeight="1" thickBot="1" x14ac:dyDescent="0.6">
      <c r="A18" s="22" t="s">
        <v>61</v>
      </c>
      <c r="B18" s="23"/>
      <c r="C18" s="24"/>
      <c r="D18" s="25"/>
      <c r="E18" s="53"/>
      <c r="F18" s="26"/>
      <c r="G18" s="55"/>
      <c r="H18" s="3" t="s">
        <v>55</v>
      </c>
      <c r="I18" s="47">
        <f>YEAR(設定!$B$16)-YEAR('一般の部（女子）'!E18)</f>
        <v>124</v>
      </c>
      <c r="J18" s="1" t="str">
        <f>IF(設定!B22&lt;='一般の部（女子）'!I18,"あり","なし")</f>
        <v>あり</v>
      </c>
    </row>
    <row r="20" spans="1:10" x14ac:dyDescent="0.55000000000000004">
      <c r="A20" s="3" t="s">
        <v>10</v>
      </c>
    </row>
    <row r="21" spans="1:10" ht="33" customHeight="1" x14ac:dyDescent="0.55000000000000004">
      <c r="D21" s="62" t="s">
        <v>89</v>
      </c>
      <c r="E21" s="62"/>
    </row>
    <row r="23" spans="1:10" ht="33" customHeight="1" x14ac:dyDescent="0.55000000000000004">
      <c r="F23" s="6" t="s">
        <v>33</v>
      </c>
      <c r="G23" s="9"/>
    </row>
    <row r="25" spans="1:10" x14ac:dyDescent="0.55000000000000004">
      <c r="A25" s="4" t="s">
        <v>11</v>
      </c>
    </row>
    <row r="26" spans="1:10" x14ac:dyDescent="0.55000000000000004">
      <c r="A26" s="5" t="s">
        <v>12</v>
      </c>
    </row>
  </sheetData>
  <sheetProtection selectLockedCells="1"/>
  <mergeCells count="5">
    <mergeCell ref="B4:C4"/>
    <mergeCell ref="B6:C6"/>
    <mergeCell ref="D6:E6"/>
    <mergeCell ref="F6:G6"/>
    <mergeCell ref="D21:E21"/>
  </mergeCells>
  <phoneticPr fontId="1"/>
  <conditionalFormatting sqref="B9:G18 A6:G6 B8:D8 D21:E21 G23">
    <cfRule type="expression" dxfId="3" priority="6">
      <formula>A6=""</formula>
    </cfRule>
  </conditionalFormatting>
  <conditionalFormatting sqref="C14:E18">
    <cfRule type="expression" dxfId="2" priority="3">
      <formula>$B14="なし"</formula>
    </cfRule>
  </conditionalFormatting>
  <conditionalFormatting sqref="D21:E21">
    <cfRule type="expression" dxfId="1" priority="7" stopIfTrue="1">
      <formula>D21="令和6年　　月　　日"</formula>
    </cfRule>
  </conditionalFormatting>
  <conditionalFormatting sqref="J9:J18">
    <cfRule type="expression" dxfId="0" priority="1">
      <formula>J9="なし"</formula>
    </cfRule>
  </conditionalFormatting>
  <dataValidations count="1">
    <dataValidation operator="lessThan" allowBlank="1" showInputMessage="1" showErrorMessage="1" sqref="E9:E18" xr:uid="{6A7AE581-ABDE-A647-A32C-582264F7B4A6}"/>
  </dataValidations>
  <pageMargins left="0.7" right="0.7" top="0.75" bottom="0.75" header="0.3" footer="0.3"/>
  <pageSetup paperSize="9" scale="8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不正な入力" error="🔽をクリックして、リストから選択してください。" xr:uid="{6C9A1A27-90D0-9740-A2FE-40A6B28691A3}">
          <x14:formula1>
            <xm:f>設定!$A$3:$A$12</xm:f>
          </x14:formula1>
          <xm:sqref>A6</xm:sqref>
        </x14:dataValidation>
        <x14:dataValidation type="list" allowBlank="1" showInputMessage="1" showErrorMessage="1" xr:uid="{62198D46-2DB1-9442-A4B6-707EC17B7AAB}">
          <x14:formula1>
            <xm:f>設定!$C$3:$C$12</xm:f>
          </x14:formula1>
          <xm:sqref>F9:F18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設定</vt:lpstr>
      <vt:lpstr>一般の部（男子）</vt:lpstr>
      <vt:lpstr>一般の部（女子）</vt:lpstr>
      <vt:lpstr>'一般の部（女子）'!Print_Area</vt:lpstr>
      <vt:lpstr>'一般の部（男子）'!Print_Area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雅也 山脇</dc:creator>
  <cp:lastModifiedBy>大樹 小林</cp:lastModifiedBy>
  <dcterms:created xsi:type="dcterms:W3CDTF">2024-03-23T01:43:48Z</dcterms:created>
  <dcterms:modified xsi:type="dcterms:W3CDTF">2025-08-17T08:53:06Z</dcterms:modified>
</cp:coreProperties>
</file>